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21" i="1"/>
  <c r="H24" i="1"/>
  <c r="H28" i="1" l="1"/>
  <c r="H48" i="1"/>
  <c r="H19" i="1" l="1"/>
  <c r="H23" i="1" l="1"/>
  <c r="H18" i="1"/>
  <c r="H27" i="1" l="1"/>
  <c r="H16" i="1"/>
  <c r="H31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<sst xmlns="http://schemas.openxmlformats.org/spreadsheetml/2006/main" count="48" uniqueCount="28">
  <si>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</si>
  <si>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</si>
  <si>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</si>
  <si>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</si>
  <si>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</si>
  <si>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</si>
  <si>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</si>
  <si>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</si>
  <si>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</si>
  <si>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</si>
  <si>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</si>
  <si>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</si>
  <si>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</si>
  <si>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</si>
  <si>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</si>
  <si>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</si>
  <si>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</si>
  <si>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</si>
  <si>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</si>
  <si>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</si>
  <si>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</si>
  <si>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</si>
  <si>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</si>
  <si>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</si>
  <si>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</si>
  <si>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Dana:21.08.2019.</t>
  </si>
  <si>
    <t>Primljena i neutrošena participacija od 21.08.2019.</t>
  </si>
  <si>
    <t>Dana 21.08.2019.godine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</si>
</sst>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3"/>
  <sheetViews>
    <sheetView tabSelected="1" topLeftCell="A34" zoomScaleNormal="100" workbookViewId="0">
      <selection activeCell="B53" sqref="B53"/>
    </sheetView>
  </sheetViews>
  <sheetFormatPr defaultRowHeight="15" x14ac:dyDescent="0.25"/>
  <cols>
    <col min="1" max="1" width="6.7109375" customWidth="1"/>
    <col min="2" max="2" width="26.28515625" customWidth="1"/>
    <col min="3" max="3" width="31.8554687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25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9" t="s">
        <v>22</v>
      </c>
      <c r="C11" s="30"/>
      <c r="D11" s="30"/>
      <c r="E11" s="30"/>
      <c r="F11" s="31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35" t="s">
        <v>20</v>
      </c>
      <c r="C12" s="35"/>
      <c r="D12" s="35"/>
      <c r="E12" s="35"/>
      <c r="F12" s="35"/>
      <c r="G12" s="14">
        <v>43698</v>
      </c>
      <c r="H12" s="7">
        <v>9597018.9299999997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14"/>
      <c r="H13" s="3">
        <f>H14+H25-H32-H42</f>
        <v>9532579.8699999973</v>
      </c>
      <c r="I13" s="11"/>
      <c r="J13" s="11"/>
      <c r="K13" s="9"/>
      <c r="L13" s="9"/>
      <c r="M13" s="9"/>
      <c r="N13" s="9"/>
      <c r="O13" s="9"/>
    </row>
    <row r="14" spans="2:15" x14ac:dyDescent="0.25">
      <c r="B14" s="36" t="s">
        <v>23</v>
      </c>
      <c r="C14" s="36"/>
      <c r="D14" s="36"/>
      <c r="E14" s="36"/>
      <c r="F14" s="36"/>
      <c r="G14" s="16">
        <v>43698</v>
      </c>
      <c r="H14" s="4">
        <f>H15+H16+H17+H18+H19+H20+H21+H22+H23+H24</f>
        <v>8148370.5499999989</v>
      </c>
      <c r="I14" s="11"/>
      <c r="J14" s="11"/>
      <c r="K14" s="9"/>
      <c r="L14" s="9"/>
      <c r="M14" s="9"/>
      <c r="N14" s="9"/>
      <c r="O14" s="9"/>
    </row>
    <row r="15" spans="2:15" x14ac:dyDescent="0.25">
      <c r="B15" s="23" t="s">
        <v>10</v>
      </c>
      <c r="C15" s="24"/>
      <c r="D15" s="24"/>
      <c r="E15" s="24"/>
      <c r="F15" s="25"/>
      <c r="G15" s="12"/>
      <c r="H15" s="15">
        <v>0</v>
      </c>
      <c r="I15" s="11"/>
      <c r="J15" s="11"/>
      <c r="K15" s="8"/>
    </row>
    <row r="16" spans="2:15" x14ac:dyDescent="0.25">
      <c r="B16" s="23" t="s">
        <v>11</v>
      </c>
      <c r="C16" s="24"/>
      <c r="D16" s="24"/>
      <c r="E16" s="24"/>
      <c r="F16" s="25"/>
      <c r="G16" s="12"/>
      <c r="H16" s="10">
        <f>898833.33+898833.33-677875.07-145-3500+898833.33-717923.34-4765.11+898833.33-745169.42-6750+3536+898833.33-712025.41-7065.11+898833.33-622436.72-0.5+898833.33-640224.36+898833.33+0.5-648718.56</f>
        <v>2407604.5399999996</v>
      </c>
      <c r="I16" s="11"/>
      <c r="J16" s="11"/>
      <c r="K16" s="8"/>
      <c r="L16" s="8"/>
    </row>
    <row r="17" spans="2:13" x14ac:dyDescent="0.25">
      <c r="B17" s="23" t="s">
        <v>12</v>
      </c>
      <c r="C17" s="24"/>
      <c r="D17" s="24"/>
      <c r="E17" s="24"/>
      <c r="F17" s="25"/>
      <c r="G17" s="12"/>
      <c r="H17" s="10">
        <v>0</v>
      </c>
      <c r="I17" s="11"/>
      <c r="J17" s="11"/>
    </row>
    <row r="18" spans="2:13" x14ac:dyDescent="0.25">
      <c r="B18" s="23" t="s">
        <v>19</v>
      </c>
      <c r="C18" s="24"/>
      <c r="D18" s="24"/>
      <c r="E18" s="24"/>
      <c r="F18" s="25"/>
      <c r="G18" s="12"/>
      <c r="H18" s="10">
        <f>408551.88+408551.88+209609.33-1026713.09</f>
        <v>0</v>
      </c>
      <c r="I18" s="11"/>
      <c r="J18" s="11"/>
    </row>
    <row r="19" spans="2:13" x14ac:dyDescent="0.25">
      <c r="B19" s="35" t="s">
        <v>2</v>
      </c>
      <c r="C19" s="35"/>
      <c r="D19" s="35"/>
      <c r="E19" s="35"/>
      <c r="F19" s="35"/>
      <c r="G19" s="12"/>
      <c r="H19" s="10">
        <f>480802.02+1186875+1186875-1014200.1-1280397.15+1186875-44609.88-223130.9-471162.62+1186875+1559.88-300499.2-213136.6+2373750-128640-297341.92-390480.6</f>
        <v>3240012.93</v>
      </c>
      <c r="I19" s="11"/>
      <c r="J19" s="11"/>
    </row>
    <row r="20" spans="2:13" x14ac:dyDescent="0.25">
      <c r="B20" s="23" t="s">
        <v>3</v>
      </c>
      <c r="C20" s="24"/>
      <c r="D20" s="24"/>
      <c r="E20" s="24"/>
      <c r="F20" s="25"/>
      <c r="G20" s="12"/>
      <c r="H20" s="10">
        <v>0</v>
      </c>
      <c r="I20" s="11"/>
      <c r="J20" s="11"/>
    </row>
    <row r="21" spans="2:13" x14ac:dyDescent="0.25">
      <c r="B21" s="23" t="s">
        <v>13</v>
      </c>
      <c r="C21" s="24"/>
      <c r="D21" s="24"/>
      <c r="E21" s="24"/>
      <c r="F21" s="25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</f>
        <v>1417075.8899999997</v>
      </c>
      <c r="I21" s="11"/>
      <c r="J21" s="11"/>
      <c r="K21" s="11"/>
      <c r="L21" s="8"/>
    </row>
    <row r="22" spans="2:13" x14ac:dyDescent="0.25">
      <c r="B22" s="23" t="s">
        <v>14</v>
      </c>
      <c r="C22" s="24"/>
      <c r="D22" s="24"/>
      <c r="E22" s="24"/>
      <c r="F22" s="25"/>
      <c r="G22" s="12"/>
      <c r="H22" s="10">
        <v>0</v>
      </c>
      <c r="I22" s="11"/>
      <c r="J22" s="11"/>
      <c r="K22" s="8"/>
    </row>
    <row r="23" spans="2:13" x14ac:dyDescent="0.25">
      <c r="B23" s="23" t="s">
        <v>15</v>
      </c>
      <c r="C23" s="24"/>
      <c r="D23" s="24"/>
      <c r="E23" s="24"/>
      <c r="F23" s="25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35" t="s">
        <v>26</v>
      </c>
      <c r="C24" s="35"/>
      <c r="D24" s="35"/>
      <c r="E24" s="35"/>
      <c r="F24" s="35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</f>
        <v>1083677.19</v>
      </c>
      <c r="I24" s="11"/>
      <c r="J24" s="11"/>
      <c r="K24" s="8"/>
      <c r="L24" s="8"/>
    </row>
    <row r="25" spans="2:13" x14ac:dyDescent="0.25">
      <c r="B25" s="36" t="s">
        <v>24</v>
      </c>
      <c r="C25" s="36"/>
      <c r="D25" s="36"/>
      <c r="E25" s="36"/>
      <c r="F25" s="36"/>
      <c r="G25" s="16">
        <v>43698</v>
      </c>
      <c r="H25" s="4">
        <f>H26+H27+H28+H29+H30+H31</f>
        <v>1404943.62</v>
      </c>
      <c r="I25" s="11"/>
      <c r="J25" s="11"/>
      <c r="K25" s="8"/>
    </row>
    <row r="26" spans="2:13" x14ac:dyDescent="0.25">
      <c r="B26" s="23" t="s">
        <v>10</v>
      </c>
      <c r="C26" s="24"/>
      <c r="D26" s="24"/>
      <c r="E26" s="24"/>
      <c r="F26" s="25"/>
      <c r="G26" s="2"/>
      <c r="H26" s="15">
        <v>0</v>
      </c>
      <c r="I26" s="11"/>
      <c r="J26" s="11"/>
    </row>
    <row r="27" spans="2:13" x14ac:dyDescent="0.25">
      <c r="B27" s="23" t="s">
        <v>11</v>
      </c>
      <c r="C27" s="24"/>
      <c r="D27" s="24"/>
      <c r="E27" s="24"/>
      <c r="F27" s="25"/>
      <c r="G27" s="2"/>
      <c r="H27" s="10">
        <f>113000+113000-113349.78+113000-117830.83+113000-124074.89+113000-117341.72+113000-96653.49+0.5+113000-76088.11+113000-99241.44</f>
        <v>159420.24</v>
      </c>
      <c r="I27" s="11"/>
      <c r="J27" s="11"/>
    </row>
    <row r="28" spans="2:13" x14ac:dyDescent="0.25">
      <c r="B28" s="23" t="s">
        <v>13</v>
      </c>
      <c r="C28" s="24"/>
      <c r="D28" s="24"/>
      <c r="E28" s="24"/>
      <c r="F28" s="25"/>
      <c r="G28" s="2"/>
      <c r="H28" s="10">
        <f>12665.19+179666.67+179666.66+179666.67-130110.8-160000+179666.66-42081.6-130110.8-7474.26+179666.67-73480+359333.33+179666.67-17052+179666.66</f>
        <v>1069355.7200000002</v>
      </c>
      <c r="I28" s="11"/>
      <c r="J28" s="11"/>
      <c r="K28" s="8"/>
      <c r="L28" s="8"/>
      <c r="M28" s="8"/>
    </row>
    <row r="29" spans="2:13" x14ac:dyDescent="0.25">
      <c r="B29" s="23" t="s">
        <v>14</v>
      </c>
      <c r="C29" s="24"/>
      <c r="D29" s="24"/>
      <c r="E29" s="24"/>
      <c r="F29" s="25"/>
      <c r="G29" s="2"/>
      <c r="H29" s="10">
        <v>0</v>
      </c>
      <c r="I29" s="11"/>
      <c r="J29" s="11"/>
    </row>
    <row r="30" spans="2:13" x14ac:dyDescent="0.25">
      <c r="B30" s="23" t="s">
        <v>15</v>
      </c>
      <c r="C30" s="24"/>
      <c r="D30" s="24"/>
      <c r="E30" s="24"/>
      <c r="F30" s="25"/>
      <c r="G30" s="2"/>
      <c r="H30" s="10">
        <f>116901.44-116901.44+37517.74-37517.74</f>
        <v>0</v>
      </c>
      <c r="I30" s="11"/>
      <c r="J30" s="11"/>
    </row>
    <row r="31" spans="2:13" x14ac:dyDescent="0.25">
      <c r="B31" s="23" t="s">
        <v>26</v>
      </c>
      <c r="C31" s="24"/>
      <c r="D31" s="24"/>
      <c r="E31" s="24"/>
      <c r="F31" s="25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32" t="s">
        <v>16</v>
      </c>
      <c r="C32" s="32"/>
      <c r="D32" s="32"/>
      <c r="E32" s="32"/>
      <c r="F32" s="32"/>
      <c r="G32" s="17">
        <v>43698</v>
      </c>
      <c r="H32" s="5">
        <f>SUM(H33:H41)</f>
        <v>20734.3</v>
      </c>
      <c r="I32" s="11"/>
      <c r="J32" s="11"/>
    </row>
    <row r="33" spans="2:12" x14ac:dyDescent="0.25">
      <c r="B33" s="23" t="s">
        <v>10</v>
      </c>
      <c r="C33" s="24"/>
      <c r="D33" s="24"/>
      <c r="E33" s="24"/>
      <c r="F33" s="25"/>
      <c r="G33" s="13"/>
      <c r="H33" s="15">
        <v>0</v>
      </c>
      <c r="I33" s="11"/>
      <c r="J33" s="11"/>
    </row>
    <row r="34" spans="2:12" x14ac:dyDescent="0.25">
      <c r="B34" s="23" t="s">
        <v>11</v>
      </c>
      <c r="C34" s="24"/>
      <c r="D34" s="24"/>
      <c r="E34" s="24"/>
      <c r="F34" s="25"/>
      <c r="G34" s="13"/>
      <c r="H34" s="10">
        <v>0</v>
      </c>
      <c r="I34" s="11"/>
      <c r="J34" s="11"/>
    </row>
    <row r="35" spans="2:12" x14ac:dyDescent="0.25">
      <c r="B35" s="23" t="s">
        <v>12</v>
      </c>
      <c r="C35" s="24"/>
      <c r="D35" s="24"/>
      <c r="E35" s="24"/>
      <c r="F35" s="25"/>
      <c r="G35" s="13"/>
      <c r="H35" s="10">
        <v>0</v>
      </c>
      <c r="I35" s="11"/>
      <c r="J35" s="11"/>
    </row>
    <row r="36" spans="2:12" x14ac:dyDescent="0.25">
      <c r="B36" s="23" t="s">
        <v>19</v>
      </c>
      <c r="C36" s="24"/>
      <c r="D36" s="24"/>
      <c r="E36" s="24"/>
      <c r="F36" s="25"/>
      <c r="G36" s="13"/>
      <c r="H36" s="10">
        <v>0</v>
      </c>
      <c r="I36" s="11"/>
      <c r="J36" s="11"/>
    </row>
    <row r="37" spans="2:12" x14ac:dyDescent="0.25">
      <c r="B37" s="35" t="s">
        <v>2</v>
      </c>
      <c r="C37" s="35"/>
      <c r="D37" s="35"/>
      <c r="E37" s="35"/>
      <c r="F37" s="35"/>
      <c r="G37" s="13"/>
      <c r="H37" s="10">
        <v>0</v>
      </c>
      <c r="I37" s="11"/>
      <c r="J37" s="11"/>
    </row>
    <row r="38" spans="2:12" x14ac:dyDescent="0.25">
      <c r="B38" s="23" t="s">
        <v>3</v>
      </c>
      <c r="C38" s="24"/>
      <c r="D38" s="24"/>
      <c r="E38" s="24"/>
      <c r="F38" s="25"/>
      <c r="G38" s="13"/>
      <c r="H38" s="10">
        <v>0</v>
      </c>
      <c r="I38" s="11"/>
      <c r="J38" s="11"/>
    </row>
    <row r="39" spans="2:12" x14ac:dyDescent="0.25">
      <c r="B39" s="23" t="s">
        <v>13</v>
      </c>
      <c r="C39" s="24"/>
      <c r="D39" s="24"/>
      <c r="E39" s="24"/>
      <c r="F39" s="25"/>
      <c r="G39" s="13"/>
      <c r="H39" s="10">
        <f>19546.28+1188.02</f>
        <v>20734.3</v>
      </c>
      <c r="I39" s="11"/>
      <c r="J39" s="11"/>
    </row>
    <row r="40" spans="2:12" x14ac:dyDescent="0.25">
      <c r="B40" s="23" t="s">
        <v>14</v>
      </c>
      <c r="C40" s="24"/>
      <c r="D40" s="24"/>
      <c r="E40" s="24"/>
      <c r="F40" s="25"/>
      <c r="G40" s="13"/>
      <c r="H40" s="10">
        <v>0</v>
      </c>
      <c r="I40" s="11"/>
      <c r="J40" s="11"/>
    </row>
    <row r="41" spans="2:12" x14ac:dyDescent="0.25">
      <c r="B41" s="23" t="s">
        <v>15</v>
      </c>
      <c r="C41" s="24"/>
      <c r="D41" s="24"/>
      <c r="E41" s="24"/>
      <c r="F41" s="25"/>
      <c r="G41" s="13"/>
      <c r="H41" s="10">
        <v>0</v>
      </c>
      <c r="I41" s="11"/>
      <c r="J41" s="11"/>
    </row>
    <row r="42" spans="2:12" x14ac:dyDescent="0.25">
      <c r="B42" s="32" t="s">
        <v>21</v>
      </c>
      <c r="C42" s="32"/>
      <c r="D42" s="32"/>
      <c r="E42" s="32"/>
      <c r="F42" s="32"/>
      <c r="G42" s="17">
        <v>43698</v>
      </c>
      <c r="H42" s="5">
        <f>SUM(H43:H47)</f>
        <v>0</v>
      </c>
      <c r="I42" s="11"/>
      <c r="J42" s="11"/>
    </row>
    <row r="43" spans="2:12" x14ac:dyDescent="0.25">
      <c r="B43" s="23" t="s">
        <v>10</v>
      </c>
      <c r="C43" s="24"/>
      <c r="D43" s="24"/>
      <c r="E43" s="24"/>
      <c r="F43" s="25"/>
      <c r="G43" s="2"/>
      <c r="H43" s="15">
        <v>0</v>
      </c>
      <c r="I43" s="11"/>
      <c r="J43" s="11"/>
    </row>
    <row r="44" spans="2:12" x14ac:dyDescent="0.25">
      <c r="B44" s="23" t="s">
        <v>11</v>
      </c>
      <c r="C44" s="24"/>
      <c r="D44" s="24"/>
      <c r="E44" s="24"/>
      <c r="F44" s="25"/>
      <c r="G44" s="2"/>
      <c r="H44" s="3">
        <v>0</v>
      </c>
      <c r="I44" s="11"/>
      <c r="J44" s="11"/>
    </row>
    <row r="45" spans="2:12" x14ac:dyDescent="0.25">
      <c r="B45" s="23" t="s">
        <v>13</v>
      </c>
      <c r="C45" s="24"/>
      <c r="D45" s="24"/>
      <c r="E45" s="24"/>
      <c r="F45" s="25"/>
      <c r="G45" s="2"/>
      <c r="H45" s="3">
        <v>0</v>
      </c>
      <c r="I45" s="11"/>
      <c r="J45" s="11"/>
    </row>
    <row r="46" spans="2:12" x14ac:dyDescent="0.25">
      <c r="B46" s="23" t="s">
        <v>14</v>
      </c>
      <c r="C46" s="24"/>
      <c r="D46" s="24"/>
      <c r="E46" s="24"/>
      <c r="F46" s="25"/>
      <c r="G46" s="2"/>
      <c r="H46" s="3">
        <v>0</v>
      </c>
      <c r="I46" s="11"/>
      <c r="J46" s="11"/>
    </row>
    <row r="47" spans="2:12" x14ac:dyDescent="0.25">
      <c r="B47" s="23" t="s">
        <v>15</v>
      </c>
      <c r="C47" s="24"/>
      <c r="D47" s="24"/>
      <c r="E47" s="24"/>
      <c r="F47" s="25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43698</v>
      </c>
      <c r="H48" s="6">
        <f>64441.88+490038.15+20307.49+295.38+39.26+23129.84+1704.35+5432.46-540949.2-0.27+1327.08+10544.92-11872+380049.73+15095.31+219.57+39.66-395404.55</f>
        <v>64439.059999999939</v>
      </c>
      <c r="I48" s="11"/>
      <c r="J48"/>
      <c r="L48" s="8"/>
    </row>
    <row r="49" spans="2:11" x14ac:dyDescent="0.25">
      <c r="B49" s="35" t="s">
        <v>17</v>
      </c>
      <c r="C49" s="35"/>
      <c r="D49" s="35"/>
      <c r="E49" s="35"/>
      <c r="F49" s="35"/>
      <c r="G49" s="2"/>
      <c r="H49" s="3">
        <v>0</v>
      </c>
      <c r="I49" s="11"/>
      <c r="J49" s="11"/>
    </row>
    <row r="50" spans="2:11" x14ac:dyDescent="0.25">
      <c r="B50" s="34" t="s">
        <v>4</v>
      </c>
      <c r="C50" s="34"/>
      <c r="D50" s="34"/>
      <c r="E50" s="34"/>
      <c r="F50" s="34"/>
      <c r="G50" s="2"/>
      <c r="H50" s="7">
        <f>H14+H25-H32-H42+H48-H49</f>
        <v>9597018.9299999978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  <row r="53" spans="2:11" x14ac:dyDescent="0.25">
      <c r="B53" s="8"/>
      <c r="C53" s="8"/>
      <c r="I53"/>
      <c r="J53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2019-08-22T11:53:09Z</dcterms:modified>
</cp:coreProperties>
</file>